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I36" i="1" l="1"/>
  <c r="I35" i="1"/>
  <c r="I34" i="1"/>
  <c r="I33" i="1"/>
  <c r="I32" i="1"/>
  <c r="I30" i="1"/>
  <c r="I27" i="1"/>
  <c r="I25" i="1"/>
  <c r="I21" i="1"/>
  <c r="I19" i="1"/>
  <c r="E26" i="1"/>
  <c r="I26" i="1" s="1"/>
  <c r="D17" i="1" l="1"/>
  <c r="E17" i="1" s="1"/>
  <c r="I17" i="1" s="1"/>
  <c r="D30" i="1" l="1"/>
  <c r="D28" i="1"/>
  <c r="E28" i="1" s="1"/>
  <c r="I28" i="1" s="1"/>
  <c r="D24" i="1"/>
  <c r="E24" i="1" s="1"/>
  <c r="I24" i="1" s="1"/>
  <c r="D23" i="1"/>
  <c r="E23" i="1" s="1"/>
  <c r="I23" i="1" s="1"/>
  <c r="D20" i="1" l="1"/>
  <c r="E20" i="1" s="1"/>
  <c r="I20" i="1" s="1"/>
  <c r="D18" i="1"/>
  <c r="E18" i="1" s="1"/>
  <c r="I18" i="1" s="1"/>
  <c r="D16" i="1"/>
  <c r="E16" i="1" s="1"/>
  <c r="I16" i="1" s="1"/>
  <c r="C22" i="1" l="1"/>
  <c r="D22" i="1" s="1"/>
  <c r="E22" i="1" s="1"/>
  <c r="I22" i="1" s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<sst xmlns="http://schemas.openxmlformats.org/spreadsheetml/2006/main" count="97" uniqueCount="85">
  <si>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</si>
  <si>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</si>
  <si>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</si>
  <si>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</si>
  <si>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</si>
  <si>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</si>
  <si>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</si>
  <si>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</si>
  <si>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</si>
  <si>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</si>
  <si>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</si>
  <si>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</si>
  <si>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</si>
  <si>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</si>
  <si>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</si>
  <si>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</si>
  <si>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</si>
  <si>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</si>
  <si>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</si>
  <si>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</si>
  <si>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</si>
  <si>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</si>
  <si>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</si>
  <si>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</si>
  <si>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</si>
  <si>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</si>
  <si>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</si>
  <si>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</si>
  <si>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</si>
  <si>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</si>
  <si>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</si>
  <si>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</si>
  <si>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</si>
  <si>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</si>
  <si>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</si>
  <si>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</si>
  <si>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</si>
  <si>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</si>
  <si>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</si>
  <si>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</si>
  <si>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</si>
  <si>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</si>
  <si>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</si>
  <si>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</si>
  <si>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</si>
  <si>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</si>
  <si>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</si>
  <si>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</si>
  <si>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</si>
  <si>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</si>
  <si>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</si>
  <si>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</si>
  <si>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</si>
  <si>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</si>
  <si>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</si>
  <si>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</si>
  <si>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</si>
  <si>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</si>
  <si>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</si>
  <si>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</si>
  <si>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</si>
  <si>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</si>
  <si>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</si>
  <si>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</si>
  <si>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</si>
  <si>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</si>
  <si>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</si>
  <si>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</si>
  <si>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</si>
  <si>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</si>
  <si>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</si>
  <si>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</si>
  <si>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</si>
  <si>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</si>
  <si>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</si>
  <si>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</si>
  <si>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</si>
  <si>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</si>
  <si>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</si>
  <si>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</si>
  <si>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</si>
  <si>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2024 рік</t>
  </si>
  <si>
    <t>від ___.___.2024р. № _____</t>
  </si>
  <si>
    <t>В.о.директора                                        ______________________</t>
  </si>
  <si>
    <t>Світлана ГАЛИЦЬКА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</si>
</sst>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9" zoomScale="90" zoomScaleNormal="90" workbookViewId="0">
      <pane xSplit="2" ySplit="5" topLeftCell="C32" activePane="bottomRight" state="frozen"/>
      <selection activeCell="A9" sqref="A9"/>
      <selection pane="topRight" activeCell="C9" sqref="C9"/>
      <selection pane="bottomLeft" activeCell="A14" sqref="A14"/>
      <selection pane="bottomRight" activeCell="I40" sqref="I40:I43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6.57031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72" t="s">
        <v>57</v>
      </c>
      <c r="F2" s="72"/>
      <c r="G2" s="72"/>
      <c r="H2" s="72"/>
      <c r="I2" s="72"/>
    </row>
    <row r="3" spans="1:15" ht="20.25" x14ac:dyDescent="0.25">
      <c r="E3" s="5"/>
      <c r="F3" s="5"/>
      <c r="G3" s="72" t="s">
        <v>58</v>
      </c>
      <c r="H3" s="72"/>
      <c r="I3" s="72"/>
    </row>
    <row r="4" spans="1:15" ht="20.25" x14ac:dyDescent="0.25">
      <c r="A4" s="1"/>
      <c r="E4" s="3"/>
      <c r="F4" s="4"/>
      <c r="G4" s="72" t="s">
        <v>82</v>
      </c>
      <c r="H4" s="72"/>
      <c r="I4" s="72"/>
    </row>
    <row r="5" spans="1:15" ht="20.25" x14ac:dyDescent="0.25">
      <c r="A5" s="54" t="s">
        <v>1</v>
      </c>
      <c r="B5" s="54"/>
      <c r="C5" s="54"/>
      <c r="D5" s="54"/>
      <c r="E5" s="54"/>
      <c r="F5" s="54"/>
      <c r="G5" s="54"/>
      <c r="H5" s="54"/>
      <c r="I5" s="54"/>
    </row>
    <row r="6" spans="1:15" ht="21" x14ac:dyDescent="0.35">
      <c r="A6" s="6"/>
      <c r="B6" s="54" t="s">
        <v>56</v>
      </c>
      <c r="C6" s="54"/>
      <c r="D6" s="54"/>
      <c r="E6" s="54"/>
      <c r="F6" s="54"/>
      <c r="G6" s="54"/>
      <c r="H6" s="7"/>
      <c r="I6" s="7"/>
    </row>
    <row r="7" spans="1:15" ht="16.899999999999999" customHeight="1" thickBot="1" x14ac:dyDescent="0.4">
      <c r="A7" s="65" t="s">
        <v>2</v>
      </c>
      <c r="B7" s="65"/>
      <c r="C7" s="65"/>
      <c r="D7" s="65"/>
      <c r="E7" s="65"/>
      <c r="F7" s="65"/>
      <c r="G7" s="65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79" t="s">
        <v>81</v>
      </c>
      <c r="D9" s="80"/>
      <c r="E9" s="80"/>
      <c r="F9" s="81"/>
      <c r="G9" s="10" t="s">
        <v>6</v>
      </c>
      <c r="H9" s="88" t="s">
        <v>10</v>
      </c>
      <c r="I9" s="91" t="s">
        <v>11</v>
      </c>
    </row>
    <row r="10" spans="1:15" ht="20.25" x14ac:dyDescent="0.25">
      <c r="A10" s="11" t="s">
        <v>4</v>
      </c>
      <c r="B10" s="12" t="s">
        <v>5</v>
      </c>
      <c r="C10" s="82"/>
      <c r="D10" s="83"/>
      <c r="E10" s="83"/>
      <c r="F10" s="84"/>
      <c r="G10" s="12" t="s">
        <v>7</v>
      </c>
      <c r="H10" s="89"/>
      <c r="I10" s="92"/>
    </row>
    <row r="11" spans="1:15" ht="21.75" thickBot="1" x14ac:dyDescent="0.3">
      <c r="A11" s="13"/>
      <c r="B11" s="12"/>
      <c r="C11" s="85"/>
      <c r="D11" s="86"/>
      <c r="E11" s="86"/>
      <c r="F11" s="87"/>
      <c r="G11" s="12" t="s">
        <v>8</v>
      </c>
      <c r="H11" s="89"/>
      <c r="I11" s="92"/>
    </row>
    <row r="12" spans="1:15" ht="21" x14ac:dyDescent="0.25">
      <c r="A12" s="13"/>
      <c r="B12" s="12"/>
      <c r="C12" s="14" t="s">
        <v>12</v>
      </c>
      <c r="D12" s="14" t="s">
        <v>12</v>
      </c>
      <c r="E12" s="91" t="s">
        <v>15</v>
      </c>
      <c r="F12" s="91" t="s">
        <v>16</v>
      </c>
      <c r="G12" s="12" t="s">
        <v>9</v>
      </c>
      <c r="H12" s="89"/>
      <c r="I12" s="92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93"/>
      <c r="F13" s="93"/>
      <c r="G13" s="16"/>
      <c r="H13" s="90"/>
      <c r="I13" s="93"/>
    </row>
    <row r="14" spans="1:15" ht="23.25" customHeight="1" thickBot="1" x14ac:dyDescent="0.3">
      <c r="A14" s="18" t="s">
        <v>59</v>
      </c>
      <c r="B14" s="19" t="s">
        <v>17</v>
      </c>
      <c r="C14" s="21">
        <v>44779.1</v>
      </c>
      <c r="D14" s="20">
        <v>49579.199999999997</v>
      </c>
      <c r="E14" s="21">
        <v>50417.1</v>
      </c>
      <c r="F14" s="20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26121.3</v>
      </c>
      <c r="D15" s="20">
        <v>30683.8</v>
      </c>
      <c r="E15" s="20">
        <v>30678.6</v>
      </c>
      <c r="F15" s="20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61</v>
      </c>
      <c r="B16" s="34" t="s">
        <v>19</v>
      </c>
      <c r="C16" s="20">
        <v>18393.2</v>
      </c>
      <c r="D16" s="20">
        <f>C16+17417.7</f>
        <v>35810.9</v>
      </c>
      <c r="E16" s="20">
        <f>D16+15380.7</f>
        <v>51191.600000000006</v>
      </c>
      <c r="F16" s="21"/>
      <c r="G16" s="42">
        <v>40489.599999999999</v>
      </c>
      <c r="H16" s="21">
        <v>60093.3</v>
      </c>
      <c r="I16" s="45">
        <f>E16-H16</f>
        <v>-8901.6999999999971</v>
      </c>
      <c r="J16" s="66"/>
      <c r="K16" s="67"/>
      <c r="L16" s="67"/>
      <c r="M16" s="67"/>
      <c r="N16" s="67"/>
      <c r="O16" s="67"/>
    </row>
    <row r="17" spans="1:15" ht="41.25" thickBot="1" x14ac:dyDescent="0.3">
      <c r="A17" s="23" t="s">
        <v>62</v>
      </c>
      <c r="B17" s="19" t="s">
        <v>20</v>
      </c>
      <c r="C17" s="26">
        <v>11613</v>
      </c>
      <c r="D17" s="26">
        <f>C17+15436.9</f>
        <v>27049.9</v>
      </c>
      <c r="E17" s="26">
        <f>D17+13939.6</f>
        <v>40989.5</v>
      </c>
      <c r="F17" s="25"/>
      <c r="G17" s="39">
        <v>41114.199999999997</v>
      </c>
      <c r="H17" s="26">
        <v>49202.8</v>
      </c>
      <c r="I17" s="45">
        <f t="shared" ref="I17:I36" si="0">E17-H17</f>
        <v>-8213.3000000000029</v>
      </c>
      <c r="J17" s="66"/>
      <c r="K17" s="67"/>
      <c r="L17" s="67"/>
      <c r="M17" s="67"/>
      <c r="N17" s="67"/>
      <c r="O17" s="67"/>
    </row>
    <row r="18" spans="1:15" ht="24.75" customHeight="1" thickBot="1" x14ac:dyDescent="0.35">
      <c r="A18" s="23" t="s">
        <v>63</v>
      </c>
      <c r="B18" s="19" t="s">
        <v>21</v>
      </c>
      <c r="C18" s="24">
        <v>1508.5</v>
      </c>
      <c r="D18" s="24">
        <f>C18+2143.6</f>
        <v>3652.1</v>
      </c>
      <c r="E18" s="24">
        <f>D18+2146</f>
        <v>5798.1</v>
      </c>
      <c r="F18" s="25"/>
      <c r="G18" s="38">
        <v>4169.7</v>
      </c>
      <c r="H18" s="26">
        <v>6384.3</v>
      </c>
      <c r="I18" s="45">
        <f t="shared" si="0"/>
        <v>-586.19999999999982</v>
      </c>
      <c r="J18" s="68"/>
      <c r="K18" s="69"/>
      <c r="L18" s="69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>
        <v>0</v>
      </c>
      <c r="E19" s="24"/>
      <c r="F19" s="24"/>
      <c r="G19" s="40">
        <v>0</v>
      </c>
      <c r="H19" s="47">
        <v>0</v>
      </c>
      <c r="I19" s="49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257.89999999999998</v>
      </c>
      <c r="D20" s="26">
        <f>C20+534.9</f>
        <v>792.8</v>
      </c>
      <c r="E20" s="26">
        <f>D20+672.8</f>
        <v>1465.6</v>
      </c>
      <c r="F20" s="44"/>
      <c r="G20" s="38">
        <v>1012.6</v>
      </c>
      <c r="H20" s="52">
        <v>5526</v>
      </c>
      <c r="I20" s="45">
        <f t="shared" si="0"/>
        <v>-4060.4</v>
      </c>
      <c r="J20" s="70"/>
      <c r="K20" s="71"/>
      <c r="L20" s="71"/>
      <c r="M20" s="71"/>
    </row>
    <row r="21" spans="1:15" ht="31.5" customHeight="1" thickBot="1" x14ac:dyDescent="0.3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/>
      <c r="G21" s="40">
        <v>0</v>
      </c>
      <c r="H21" s="47">
        <v>0</v>
      </c>
      <c r="I21" s="49">
        <f t="shared" si="0"/>
        <v>0</v>
      </c>
      <c r="J21" s="70"/>
      <c r="K21" s="71"/>
      <c r="L21" s="71"/>
      <c r="M21" s="71"/>
    </row>
    <row r="22" spans="1:15" ht="21" thickBot="1" x14ac:dyDescent="0.35">
      <c r="A22" s="55" t="s">
        <v>67</v>
      </c>
      <c r="B22" s="19" t="s">
        <v>25</v>
      </c>
      <c r="C22" s="27">
        <f t="shared" ref="C22" si="1">C23+C24+C28+C29+C30</f>
        <v>13121.5</v>
      </c>
      <c r="D22" s="41">
        <f>C22+17649.5</f>
        <v>30771</v>
      </c>
      <c r="E22" s="41">
        <f>D22+16228</f>
        <v>46999</v>
      </c>
      <c r="F22" s="27"/>
      <c r="G22" s="37">
        <v>45283.9</v>
      </c>
      <c r="H22" s="41">
        <v>59587.1</v>
      </c>
      <c r="I22" s="45">
        <f t="shared" si="0"/>
        <v>-12588.099999999999</v>
      </c>
    </row>
    <row r="23" spans="1:15" ht="21" thickBot="1" x14ac:dyDescent="0.3">
      <c r="A23" s="60"/>
      <c r="B23" s="28" t="s">
        <v>26</v>
      </c>
      <c r="C23" s="24">
        <v>3700.2</v>
      </c>
      <c r="D23" s="24">
        <f>C23+3442.2</f>
        <v>7142.4</v>
      </c>
      <c r="E23" s="24">
        <f>D23+1664.2</f>
        <v>8806.6</v>
      </c>
      <c r="F23" s="24"/>
      <c r="G23" s="24">
        <v>8216.7000000000007</v>
      </c>
      <c r="H23" s="24">
        <v>12219.5</v>
      </c>
      <c r="I23" s="45">
        <f t="shared" si="0"/>
        <v>-3412.8999999999996</v>
      </c>
    </row>
    <row r="24" spans="1:15" ht="21" thickBot="1" x14ac:dyDescent="0.35">
      <c r="A24" s="60"/>
      <c r="B24" s="28" t="s">
        <v>27</v>
      </c>
      <c r="C24" s="24">
        <v>7627.5</v>
      </c>
      <c r="D24" s="24">
        <f>7627.5+11389.1</f>
        <v>19016.599999999999</v>
      </c>
      <c r="E24" s="26">
        <f>D24+11569.9</f>
        <v>30586.5</v>
      </c>
      <c r="F24" s="25"/>
      <c r="G24" s="41">
        <v>29974</v>
      </c>
      <c r="H24" s="24">
        <v>34414.9</v>
      </c>
      <c r="I24" s="45">
        <f t="shared" si="0"/>
        <v>-3828.4000000000015</v>
      </c>
    </row>
    <row r="25" spans="1:15" ht="21" thickBot="1" x14ac:dyDescent="0.35">
      <c r="A25" s="60"/>
      <c r="B25" s="28" t="s">
        <v>28</v>
      </c>
      <c r="C25" s="26">
        <v>3191.24</v>
      </c>
      <c r="D25" s="24">
        <v>7812.8</v>
      </c>
      <c r="E25" s="24">
        <v>11609.1</v>
      </c>
      <c r="F25" s="24"/>
      <c r="G25" s="27">
        <v>10863.2</v>
      </c>
      <c r="H25" s="25">
        <v>13062.2</v>
      </c>
      <c r="I25" s="45">
        <f t="shared" si="0"/>
        <v>-1453.1000000000004</v>
      </c>
    </row>
    <row r="26" spans="1:15" ht="21" thickBot="1" x14ac:dyDescent="0.35">
      <c r="A26" s="60"/>
      <c r="B26" s="28" t="s">
        <v>29</v>
      </c>
      <c r="C26" s="26">
        <v>4436.3</v>
      </c>
      <c r="D26" s="26">
        <v>11203.9</v>
      </c>
      <c r="E26" s="24">
        <f>18977.4</f>
        <v>18977.400000000001</v>
      </c>
      <c r="F26" s="24"/>
      <c r="G26" s="27">
        <v>18936.5</v>
      </c>
      <c r="H26" s="44">
        <v>21352.7</v>
      </c>
      <c r="I26" s="45">
        <f t="shared" si="0"/>
        <v>-2375.2999999999993</v>
      </c>
    </row>
    <row r="27" spans="1:15" ht="21" thickBot="1" x14ac:dyDescent="0.35">
      <c r="A27" s="60"/>
      <c r="B27" s="28" t="s">
        <v>30</v>
      </c>
      <c r="C27" s="24">
        <v>0</v>
      </c>
      <c r="D27" s="47">
        <v>0</v>
      </c>
      <c r="E27" s="51">
        <v>0</v>
      </c>
      <c r="F27" s="24"/>
      <c r="G27" s="27">
        <v>174.3</v>
      </c>
      <c r="H27" s="48">
        <v>0</v>
      </c>
      <c r="I27" s="49">
        <f t="shared" si="0"/>
        <v>0</v>
      </c>
    </row>
    <row r="28" spans="1:15" ht="21" thickBot="1" x14ac:dyDescent="0.35">
      <c r="A28" s="60"/>
      <c r="B28" s="28" t="s">
        <v>31</v>
      </c>
      <c r="C28" s="24">
        <v>1535.9</v>
      </c>
      <c r="D28" s="24">
        <f>C28+2283.3</f>
        <v>3819.2000000000003</v>
      </c>
      <c r="E28" s="24">
        <f>D28+2321.1</f>
        <v>6140.3</v>
      </c>
      <c r="F28" s="25"/>
      <c r="G28" s="37">
        <v>6080.6</v>
      </c>
      <c r="H28" s="24">
        <v>7426.7</v>
      </c>
      <c r="I28" s="45">
        <f t="shared" si="0"/>
        <v>-1286.3999999999996</v>
      </c>
    </row>
    <row r="29" spans="1:15" ht="21" thickBot="1" x14ac:dyDescent="0.35">
      <c r="A29" s="60"/>
      <c r="B29" s="28" t="s">
        <v>32</v>
      </c>
      <c r="C29" s="24">
        <v>0</v>
      </c>
      <c r="D29" s="24">
        <v>0</v>
      </c>
      <c r="E29" s="24">
        <v>0</v>
      </c>
      <c r="F29" s="24"/>
      <c r="G29" s="37">
        <v>0</v>
      </c>
      <c r="H29" s="24">
        <v>0</v>
      </c>
      <c r="I29" s="49">
        <v>0</v>
      </c>
    </row>
    <row r="30" spans="1:15" ht="20.25" x14ac:dyDescent="0.25">
      <c r="A30" s="60"/>
      <c r="B30" s="29" t="s">
        <v>33</v>
      </c>
      <c r="C30" s="64">
        <v>257.89999999999998</v>
      </c>
      <c r="D30" s="64">
        <f>C30+537.9</f>
        <v>795.8</v>
      </c>
      <c r="E30" s="55">
        <v>1465.6</v>
      </c>
      <c r="F30" s="64"/>
      <c r="G30" s="64">
        <v>1012.6</v>
      </c>
      <c r="H30" s="64">
        <v>5526</v>
      </c>
      <c r="I30" s="94">
        <f t="shared" si="0"/>
        <v>-4060.4</v>
      </c>
      <c r="J30" s="66"/>
      <c r="K30" s="67"/>
      <c r="L30" s="67"/>
      <c r="M30" s="67"/>
    </row>
    <row r="31" spans="1:15" ht="21" thickBot="1" x14ac:dyDescent="0.3">
      <c r="A31" s="60"/>
      <c r="B31" s="19" t="s">
        <v>34</v>
      </c>
      <c r="C31" s="56"/>
      <c r="D31" s="56"/>
      <c r="E31" s="56"/>
      <c r="F31" s="56"/>
      <c r="G31" s="56"/>
      <c r="H31" s="56"/>
      <c r="I31" s="95"/>
      <c r="J31" s="66"/>
      <c r="K31" s="67"/>
      <c r="L31" s="67"/>
      <c r="M31" s="67"/>
    </row>
    <row r="32" spans="1:15" ht="21" thickBot="1" x14ac:dyDescent="0.3">
      <c r="A32" s="60"/>
      <c r="B32" s="19" t="s">
        <v>35</v>
      </c>
      <c r="C32" s="47">
        <v>0</v>
      </c>
      <c r="D32" s="47">
        <v>0</v>
      </c>
      <c r="E32" s="47">
        <v>0</v>
      </c>
      <c r="F32" s="26"/>
      <c r="G32" s="40">
        <v>0</v>
      </c>
      <c r="H32" s="24">
        <v>0</v>
      </c>
      <c r="I32" s="49">
        <f t="shared" si="0"/>
        <v>0</v>
      </c>
    </row>
    <row r="33" spans="1:13" ht="21" thickBot="1" x14ac:dyDescent="0.3">
      <c r="A33" s="56"/>
      <c r="B33" s="19" t="s">
        <v>36</v>
      </c>
      <c r="C33" s="47">
        <v>0</v>
      </c>
      <c r="D33" s="47">
        <v>0</v>
      </c>
      <c r="E33" s="47">
        <v>0</v>
      </c>
      <c r="F33" s="26"/>
      <c r="G33" s="40">
        <v>0</v>
      </c>
      <c r="H33" s="24">
        <v>0</v>
      </c>
      <c r="I33" s="49">
        <f t="shared" si="0"/>
        <v>0</v>
      </c>
    </row>
    <row r="34" spans="1:13" ht="41.25" thickBot="1" x14ac:dyDescent="0.3">
      <c r="A34" s="18" t="s">
        <v>68</v>
      </c>
      <c r="B34" s="19" t="s">
        <v>37</v>
      </c>
      <c r="C34" s="44">
        <v>5690.3</v>
      </c>
      <c r="D34" s="25">
        <v>5458.4</v>
      </c>
      <c r="E34" s="25">
        <v>4611.1000000000004</v>
      </c>
      <c r="F34" s="25"/>
      <c r="G34" s="50">
        <v>-4794.3</v>
      </c>
      <c r="H34" s="50">
        <v>506.2</v>
      </c>
      <c r="I34" s="45">
        <f t="shared" si="0"/>
        <v>4104.9000000000005</v>
      </c>
    </row>
    <row r="35" spans="1:13" ht="41.25" thickBot="1" x14ac:dyDescent="0.3">
      <c r="A35" s="18" t="s">
        <v>69</v>
      </c>
      <c r="B35" s="19" t="s">
        <v>38</v>
      </c>
      <c r="C35" s="24">
        <v>252</v>
      </c>
      <c r="D35" s="24">
        <v>253</v>
      </c>
      <c r="E35" s="25">
        <v>252</v>
      </c>
      <c r="F35" s="25"/>
      <c r="G35" s="43">
        <v>273.5</v>
      </c>
      <c r="H35" s="25">
        <v>253</v>
      </c>
      <c r="I35" s="45">
        <f t="shared" si="0"/>
        <v>-1</v>
      </c>
      <c r="J35" s="68"/>
      <c r="K35" s="69"/>
      <c r="L35" s="69"/>
      <c r="M35" s="69"/>
    </row>
    <row r="36" spans="1:13" ht="30.75" customHeight="1" thickBot="1" x14ac:dyDescent="0.3">
      <c r="A36" s="18" t="s">
        <v>70</v>
      </c>
      <c r="B36" s="19" t="s">
        <v>39</v>
      </c>
      <c r="C36" s="30">
        <v>3407688</v>
      </c>
      <c r="D36" s="30">
        <v>3567398</v>
      </c>
      <c r="E36" s="36">
        <v>3676740</v>
      </c>
      <c r="F36" s="24"/>
      <c r="G36" s="39">
        <v>3633257</v>
      </c>
      <c r="H36" s="36">
        <v>3823878</v>
      </c>
      <c r="I36" s="45">
        <f t="shared" si="0"/>
        <v>-147138</v>
      </c>
    </row>
    <row r="37" spans="1:13" ht="22.5" customHeight="1" thickBot="1" x14ac:dyDescent="0.35">
      <c r="A37" s="18" t="s">
        <v>71</v>
      </c>
      <c r="B37" s="19" t="s">
        <v>40</v>
      </c>
      <c r="C37" s="25">
        <v>198.7</v>
      </c>
      <c r="D37" s="24">
        <v>274.89999999999998</v>
      </c>
      <c r="E37" s="24">
        <v>288.7</v>
      </c>
      <c r="F37" s="24"/>
      <c r="G37" s="27">
        <v>95.9</v>
      </c>
      <c r="H37" s="24">
        <v>0</v>
      </c>
      <c r="I37" s="24">
        <v>0</v>
      </c>
    </row>
    <row r="38" spans="1:13" ht="21" thickBot="1" x14ac:dyDescent="0.35">
      <c r="A38" s="55" t="s">
        <v>72</v>
      </c>
      <c r="B38" s="19" t="s">
        <v>41</v>
      </c>
      <c r="C38" s="24">
        <v>0</v>
      </c>
      <c r="D38" s="24">
        <v>0</v>
      </c>
      <c r="E38" s="24">
        <v>0</v>
      </c>
      <c r="F38" s="24"/>
      <c r="G38" s="46">
        <v>0</v>
      </c>
      <c r="H38" s="24">
        <v>0</v>
      </c>
      <c r="I38" s="24">
        <v>0</v>
      </c>
    </row>
    <row r="39" spans="1:13" ht="21" thickBot="1" x14ac:dyDescent="0.35">
      <c r="A39" s="56"/>
      <c r="B39" s="19" t="s">
        <v>42</v>
      </c>
      <c r="C39" s="24">
        <v>0</v>
      </c>
      <c r="D39" s="24">
        <v>0</v>
      </c>
      <c r="E39" s="24">
        <v>0</v>
      </c>
      <c r="F39" s="24"/>
      <c r="G39" s="46">
        <v>0</v>
      </c>
      <c r="H39" s="24">
        <v>0</v>
      </c>
      <c r="I39" s="24">
        <v>0</v>
      </c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>
        <v>24079</v>
      </c>
      <c r="E40" s="25">
        <v>24079</v>
      </c>
      <c r="F40" s="25"/>
      <c r="G40" s="43">
        <v>24079</v>
      </c>
      <c r="H40" s="25">
        <v>24079</v>
      </c>
      <c r="I40" s="24">
        <v>0</v>
      </c>
    </row>
    <row r="41" spans="1:13" ht="41.25" thickBot="1" x14ac:dyDescent="0.3">
      <c r="A41" s="18" t="s">
        <v>74</v>
      </c>
      <c r="B41" s="19" t="s">
        <v>44</v>
      </c>
      <c r="C41" s="25">
        <v>2792.08</v>
      </c>
      <c r="D41" s="25">
        <v>2792.08</v>
      </c>
      <c r="E41" s="25">
        <v>2792.08</v>
      </c>
      <c r="F41" s="25"/>
      <c r="G41" s="43">
        <v>2858.38</v>
      </c>
      <c r="H41" s="25">
        <v>2792.08</v>
      </c>
      <c r="I41" s="24">
        <v>0</v>
      </c>
    </row>
    <row r="42" spans="1:13" ht="41.25" thickBot="1" x14ac:dyDescent="0.3">
      <c r="A42" s="18" t="s">
        <v>75</v>
      </c>
      <c r="B42" s="19" t="s">
        <v>45</v>
      </c>
      <c r="C42" s="36">
        <v>49901.279999999999</v>
      </c>
      <c r="D42" s="36">
        <v>99802.559999999998</v>
      </c>
      <c r="E42" s="25">
        <v>149703.84</v>
      </c>
      <c r="F42" s="25"/>
      <c r="G42" s="43">
        <v>152633.64000000001</v>
      </c>
      <c r="H42" s="25">
        <v>149703.84</v>
      </c>
      <c r="I42" s="24">
        <v>0</v>
      </c>
    </row>
    <row r="43" spans="1:13" ht="41.25" thickBot="1" x14ac:dyDescent="0.3">
      <c r="A43" s="18" t="s">
        <v>76</v>
      </c>
      <c r="B43" s="19" t="s">
        <v>46</v>
      </c>
      <c r="C43" s="25">
        <v>95.58</v>
      </c>
      <c r="D43" s="25">
        <v>95.58</v>
      </c>
      <c r="E43" s="25">
        <v>95.58</v>
      </c>
      <c r="F43" s="25"/>
      <c r="G43" s="43">
        <v>72.47</v>
      </c>
      <c r="H43" s="25">
        <v>95.58</v>
      </c>
      <c r="I43" s="24">
        <v>0</v>
      </c>
    </row>
    <row r="44" spans="1:13" ht="21" thickBot="1" x14ac:dyDescent="0.3">
      <c r="A44" s="57" t="s">
        <v>47</v>
      </c>
      <c r="B44" s="58"/>
      <c r="C44" s="58"/>
      <c r="D44" s="58"/>
      <c r="E44" s="58"/>
      <c r="F44" s="58"/>
      <c r="G44" s="58"/>
      <c r="H44" s="58"/>
      <c r="I44" s="59"/>
    </row>
    <row r="45" spans="1:13" ht="20.25" x14ac:dyDescent="0.25">
      <c r="A45" s="55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61" t="s">
        <v>10</v>
      </c>
      <c r="I45" s="61" t="s">
        <v>11</v>
      </c>
    </row>
    <row r="46" spans="1:13" ht="40.5" x14ac:dyDescent="0.25">
      <c r="A46" s="60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62"/>
      <c r="I46" s="62"/>
    </row>
    <row r="47" spans="1:13" ht="21" x14ac:dyDescent="0.25">
      <c r="A47" s="60"/>
      <c r="B47" s="12"/>
      <c r="C47" s="31"/>
      <c r="D47" s="31"/>
      <c r="E47" s="31"/>
      <c r="F47" s="31"/>
      <c r="G47" s="12" t="s">
        <v>8</v>
      </c>
      <c r="H47" s="62"/>
      <c r="I47" s="62"/>
    </row>
    <row r="48" spans="1:13" ht="21.75" thickBot="1" x14ac:dyDescent="0.3">
      <c r="A48" s="56"/>
      <c r="B48" s="32"/>
      <c r="C48" s="33"/>
      <c r="D48" s="33"/>
      <c r="E48" s="33"/>
      <c r="F48" s="33"/>
      <c r="G48" s="22" t="s">
        <v>9</v>
      </c>
      <c r="H48" s="63"/>
      <c r="I48" s="63"/>
    </row>
    <row r="49" spans="1:9" ht="41.25" thickBot="1" x14ac:dyDescent="0.3">
      <c r="A49" s="18" t="s">
        <v>77</v>
      </c>
      <c r="B49" s="19" t="s">
        <v>52</v>
      </c>
      <c r="C49" s="30">
        <v>145375</v>
      </c>
      <c r="D49" s="30">
        <v>174450</v>
      </c>
      <c r="E49" s="30">
        <v>95406.28</v>
      </c>
      <c r="F49" s="30"/>
      <c r="G49" s="73">
        <v>202165.18</v>
      </c>
      <c r="H49" s="76">
        <v>186000</v>
      </c>
      <c r="I49" s="76">
        <v>88381.68</v>
      </c>
    </row>
    <row r="50" spans="1:9" ht="41.25" thickBot="1" x14ac:dyDescent="0.3">
      <c r="A50" s="18" t="s">
        <v>78</v>
      </c>
      <c r="B50" s="19" t="s">
        <v>53</v>
      </c>
      <c r="C50" s="30">
        <v>50075</v>
      </c>
      <c r="D50" s="30">
        <v>64546</v>
      </c>
      <c r="E50" s="30">
        <v>31982.5</v>
      </c>
      <c r="F50" s="30"/>
      <c r="G50" s="74"/>
      <c r="H50" s="77"/>
      <c r="I50" s="60"/>
    </row>
    <row r="51" spans="1:9" ht="41.25" thickBot="1" x14ac:dyDescent="0.3">
      <c r="A51" s="18" t="s">
        <v>79</v>
      </c>
      <c r="B51" s="19" t="s">
        <v>54</v>
      </c>
      <c r="C51" s="30"/>
      <c r="D51" s="24"/>
      <c r="E51" s="30"/>
      <c r="F51" s="30"/>
      <c r="G51" s="74"/>
      <c r="H51" s="77"/>
      <c r="I51" s="60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0">
        <f>58150+88842.9</f>
        <v>146992.9</v>
      </c>
      <c r="F52" s="30"/>
      <c r="G52" s="75"/>
      <c r="H52" s="78"/>
      <c r="I52" s="56"/>
    </row>
    <row r="53" spans="1:9" ht="18.75" x14ac:dyDescent="0.25">
      <c r="A53" s="2"/>
    </row>
    <row r="54" spans="1:9" ht="20.25" x14ac:dyDescent="0.3">
      <c r="A54" s="2"/>
      <c r="B54" s="35" t="s">
        <v>83</v>
      </c>
      <c r="D54" s="53" t="s">
        <v>84</v>
      </c>
      <c r="E54" s="53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2024-11-05T13:38:18Z</dcterms:modified>
</cp:coreProperties>
</file>