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86" windowWidth="11730" windowHeight="9120" activeTab="0"/>
  </bookViews>
  <sheets>
    <sheet name="лист" sheetId="1" r:id="rId1"/>
  </sheets>
  <definedNames>
    <definedName name="_xlnm.Print_Titles" localSheetId="0">'лист'!$5:$6</definedName>
    <definedName name="_xlnm.Print_Area" localSheetId="0">'лист'!$A$1:$G$54</definedName>
  </definedNames>
  <calcPr fullCalcOnLoad="1"/>
</workbook>
</file>

<file path=xl/sharedStrings.xml><?xml version="1.0" encoding="utf-8"?>
<sst xmlns="http://schemas.openxmlformats.org/spreadsheetml/2006/main" count="58" uniqueCount="57">
  <si>
    <t>Державне мито</t>
  </si>
  <si>
    <t>Єдиний податок</t>
  </si>
  <si>
    <t>Разом</t>
  </si>
  <si>
    <t xml:space="preserve">Плата за землю </t>
  </si>
  <si>
    <t xml:space="preserve">Податок на прибуток підприємств комунальної власності </t>
  </si>
  <si>
    <t>Інші надходження</t>
  </si>
  <si>
    <t>Бюджет розвитку</t>
  </si>
  <si>
    <t>Спеціальний фонд</t>
  </si>
  <si>
    <t>Власні надходження бюджетних установ</t>
  </si>
  <si>
    <t>Дотація разом</t>
  </si>
  <si>
    <t>тис.грн.</t>
  </si>
  <si>
    <t>Разом спеціальний фонд</t>
  </si>
  <si>
    <t>Субвенція загальний фонд</t>
  </si>
  <si>
    <t>КБК</t>
  </si>
  <si>
    <t>Найменування доходів</t>
  </si>
  <si>
    <t>Разом загальний фонд</t>
  </si>
  <si>
    <t>Кошти передані із загального фонду до спеціального</t>
  </si>
  <si>
    <t>Надходження адмінштрафів та фінансових санкцій</t>
  </si>
  <si>
    <t>Відхилення від  плану</t>
  </si>
  <si>
    <t>Надходження коштів від реалізації безхазяйного майна</t>
  </si>
  <si>
    <t>Податок на доходи фізичних осіб</t>
  </si>
  <si>
    <t>Екологічний податок</t>
  </si>
  <si>
    <t>Збір за забруднення навколишнього природного середовища</t>
  </si>
  <si>
    <t>ВСЬОГО ДОХОДІВ БЮДЖЕТУ</t>
  </si>
  <si>
    <t>Кошти від продажу земель несільськогосподарського призначення</t>
  </si>
  <si>
    <t>Разом  бюджет розвитку</t>
  </si>
  <si>
    <t>Туристичний збір</t>
  </si>
  <si>
    <t>Кошти від відчуження майна, що перебуває у комунальній власності</t>
  </si>
  <si>
    <t>%                    виконання уточненого плану</t>
  </si>
  <si>
    <t>Акцизний податок</t>
  </si>
  <si>
    <t>Податок на майно</t>
  </si>
  <si>
    <t>Плата за надання інших адміністративних послуг</t>
  </si>
  <si>
    <t>Інша субвенція</t>
  </si>
  <si>
    <t>Адмінзбір за проведення державної реєстрації юридичних та фізичних осіб</t>
  </si>
  <si>
    <t>Адмінштраф за порушення законодавства в сфері обігу алкогольних напоїв та тютюнових виробів</t>
  </si>
  <si>
    <t>Адмінзбір за державну реєстрацію майнових прав</t>
  </si>
  <si>
    <t>Освітня субвенція з державного бюджету</t>
  </si>
  <si>
    <t>Інші субвенції</t>
  </si>
  <si>
    <t>Субвенція на надання державної підтримки особами з особливими освітніми потребами</t>
  </si>
  <si>
    <t>Рентна плата за користування надрами для видобування корисних копалин загальнодержавного значення </t>
  </si>
  <si>
    <t>Субвенція з місцевого бюджету на здійснення переданих видатків у сфері освіти за рахунок коштів освітньої субвенції</t>
  </si>
  <si>
    <t>Грошові стягнення за шкоду, заподіяну порушенням законодавства про охорону навколишнього природного середовища</t>
  </si>
  <si>
    <t xml:space="preserve">Затверджено на 2021 рік з урахуванням  змін </t>
  </si>
  <si>
    <t>Рентна плата за спеціальне використання лісових ресурсів в частині деревини, заготовленої в порядку рубок головного користування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</si>
  <si>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</si>
  <si>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Частина чистого прибутку комунальних підприємств</t>
  </si>
  <si>
    <t>Орендна плата за водні об'єкти</t>
  </si>
  <si>
    <t>Транспортний податок</t>
  </si>
  <si>
    <t>Кошти за шкоду, що заподіяна на земельних ділянках державної та комунальної власності, які не передані у користування та не передані у власність, внаслідок їх самовільного зайняття, використання не за цільовим призначенням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</si>
  <si>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</si>
  <si>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Аналіз виконання дохідної частини бюджету Малинської міської територіальної громади</t>
  </si>
  <si>
    <t xml:space="preserve">Плата за оренду комунального майна </t>
  </si>
  <si>
    <t>Дотація з місцевого бюджету на здійснення переданих з державного бюджету видатків з утримання закладів освіти та охорони здоров`я…</t>
  </si>
  <si>
    <t xml:space="preserve">за січень-травень 2021 року           </t>
  </si>
  <si>
    <t>План на            січень- травень 2021 року</t>
  </si>
  <si>
    <t xml:space="preserve">Фактичні надходження за січень-травень 2021 року </t>
  </si>
  <si>
    <t>Субвенція з державного бюджету місцевим бюджетам на здійснення заходів щодо соціально-економічного розвитку окремих територій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</si>
</sst>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0.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3">
    <font>
      <sz val="10"/>
      <name val="Arial Cyr"/>
      <family val="0"/>
    </font>
    <font>
      <b/>
      <i/>
      <sz val="16"/>
      <name val="Garamond"/>
      <family val="1"/>
    </font>
    <font>
      <b/>
      <sz val="20"/>
      <name val="Garamond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6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6" fillId="7" borderId="12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6" fillId="10" borderId="12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/>
    </xf>
    <xf numFmtId="0" fontId="8" fillId="0" borderId="0" xfId="0" applyFont="1" applyAlignment="1">
      <alignment/>
    </xf>
    <xf numFmtId="0" fontId="9" fillId="0" borderId="12" xfId="0" applyFont="1" applyBorder="1" applyAlignment="1">
      <alignment horizontal="center" vertical="center" wrapText="1"/>
    </xf>
    <xf numFmtId="0" fontId="9" fillId="24" borderId="12" xfId="0" applyFont="1" applyFill="1" applyBorder="1" applyAlignment="1">
      <alignment horizontal="center"/>
    </xf>
    <xf numFmtId="0" fontId="9" fillId="7" borderId="12" xfId="0" applyFont="1" applyFill="1" applyBorder="1" applyAlignment="1">
      <alignment horizontal="center" vertical="center" wrapText="1"/>
    </xf>
    <xf numFmtId="180" fontId="11" fillId="0" borderId="12" xfId="0" applyNumberFormat="1" applyFont="1" applyBorder="1" applyAlignment="1">
      <alignment horizontal="center" vertical="center" wrapText="1"/>
    </xf>
    <xf numFmtId="180" fontId="11" fillId="0" borderId="12" xfId="0" applyNumberFormat="1" applyFont="1" applyBorder="1" applyAlignment="1">
      <alignment horizontal="center" vertical="center"/>
    </xf>
    <xf numFmtId="0" fontId="12" fillId="22" borderId="13" xfId="0" applyFont="1" applyFill="1" applyBorder="1" applyAlignment="1">
      <alignment horizontal="center" vertical="center"/>
    </xf>
    <xf numFmtId="0" fontId="12" fillId="22" borderId="14" xfId="0" applyFont="1" applyFill="1" applyBorder="1" applyAlignment="1">
      <alignment horizontal="center" vertical="center"/>
    </xf>
    <xf numFmtId="0" fontId="12" fillId="22" borderId="14" xfId="0" applyFont="1" applyFill="1" applyBorder="1" applyAlignment="1">
      <alignment horizontal="center" vertical="center" wrapText="1"/>
    </xf>
    <xf numFmtId="176" fontId="12" fillId="22" borderId="15" xfId="44" applyFont="1" applyFill="1" applyBorder="1" applyAlignment="1">
      <alignment horizontal="center" vertical="center" wrapText="1"/>
    </xf>
    <xf numFmtId="180" fontId="9" fillId="7" borderId="12" xfId="0" applyNumberFormat="1" applyFont="1" applyFill="1" applyBorder="1" applyAlignment="1">
      <alignment horizontal="center" vertical="center" wrapText="1"/>
    </xf>
    <xf numFmtId="180" fontId="9" fillId="7" borderId="12" xfId="0" applyNumberFormat="1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 wrapText="1"/>
    </xf>
    <xf numFmtId="180" fontId="9" fillId="4" borderId="12" xfId="0" applyNumberFormat="1" applyFont="1" applyFill="1" applyBorder="1" applyAlignment="1">
      <alignment horizontal="center" vertical="center" wrapText="1"/>
    </xf>
    <xf numFmtId="180" fontId="9" fillId="4" borderId="12" xfId="0" applyNumberFormat="1" applyFont="1" applyFill="1" applyBorder="1" applyAlignment="1">
      <alignment horizontal="center" vertical="center"/>
    </xf>
    <xf numFmtId="0" fontId="10" fillId="10" borderId="12" xfId="0" applyFont="1" applyFill="1" applyBorder="1" applyAlignment="1">
      <alignment horizontal="center" vertical="center" wrapText="1"/>
    </xf>
    <xf numFmtId="180" fontId="9" fillId="0" borderId="12" xfId="0" applyNumberFormat="1" applyFont="1" applyBorder="1" applyAlignment="1">
      <alignment horizontal="center" vertical="center" wrapText="1"/>
    </xf>
    <xf numFmtId="180" fontId="9" fillId="10" borderId="12" xfId="0" applyNumberFormat="1" applyFont="1" applyFill="1" applyBorder="1" applyAlignment="1">
      <alignment horizontal="center" vertical="center" wrapText="1"/>
    </xf>
    <xf numFmtId="180" fontId="9" fillId="10" borderId="12" xfId="0" applyNumberFormat="1" applyFont="1" applyFill="1" applyBorder="1" applyAlignment="1">
      <alignment horizontal="center" vertical="center"/>
    </xf>
    <xf numFmtId="1" fontId="9" fillId="0" borderId="12" xfId="0" applyNumberFormat="1" applyFont="1" applyBorder="1" applyAlignment="1">
      <alignment horizontal="center" vertical="center" wrapText="1"/>
    </xf>
    <xf numFmtId="1" fontId="11" fillId="0" borderId="12" xfId="0" applyNumberFormat="1" applyFont="1" applyBorder="1" applyAlignment="1">
      <alignment horizontal="center" vertical="center" wrapText="1"/>
    </xf>
    <xf numFmtId="1" fontId="9" fillId="0" borderId="12" xfId="0" applyNumberFormat="1" applyFont="1" applyBorder="1" applyAlignment="1">
      <alignment horizontal="center" vertical="center"/>
    </xf>
    <xf numFmtId="180" fontId="13" fillId="0" borderId="12" xfId="0" applyNumberFormat="1" applyFont="1" applyBorder="1" applyAlignment="1">
      <alignment horizontal="center" vertical="center"/>
    </xf>
    <xf numFmtId="180" fontId="13" fillId="25" borderId="12" xfId="0" applyNumberFormat="1" applyFont="1" applyFill="1" applyBorder="1" applyAlignment="1">
      <alignment horizontal="center" vertical="center"/>
    </xf>
    <xf numFmtId="180" fontId="9" fillId="24" borderId="12" xfId="0" applyNumberFormat="1" applyFont="1" applyFill="1" applyBorder="1" applyAlignment="1">
      <alignment horizontal="center"/>
    </xf>
    <xf numFmtId="180" fontId="14" fillId="24" borderId="12" xfId="0" applyNumberFormat="1" applyFont="1" applyFill="1" applyBorder="1" applyAlignment="1">
      <alignment horizontal="center"/>
    </xf>
    <xf numFmtId="0" fontId="11" fillId="0" borderId="12" xfId="0" applyFont="1" applyBorder="1" applyAlignment="1">
      <alignment horizontal="left" vertical="center" wrapText="1"/>
    </xf>
    <xf numFmtId="0" fontId="11" fillId="0" borderId="12" xfId="0" applyFont="1" applyBorder="1" applyAlignment="1">
      <alignment vertical="center" wrapText="1"/>
    </xf>
    <xf numFmtId="0" fontId="11" fillId="0" borderId="12" xfId="0" applyFont="1" applyBorder="1" applyAlignment="1">
      <alignment wrapText="1"/>
    </xf>
    <xf numFmtId="0" fontId="10" fillId="0" borderId="0" xfId="0" applyFont="1" applyAlignment="1">
      <alignment horizontal="center"/>
    </xf>
    <xf numFmtId="0" fontId="3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4"/>
  <sheetViews>
    <sheetView showZeros="0" tabSelected="1" view="pageBreakPreview" zoomScale="75" zoomScaleNormal="75" zoomScaleSheetLayoutView="75" zoomScalePageLayoutView="0" workbookViewId="0" topLeftCell="A1">
      <pane xSplit="1" ySplit="6" topLeftCell="B4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G45" sqref="G45"/>
    </sheetView>
  </sheetViews>
  <sheetFormatPr defaultColWidth="9.00390625" defaultRowHeight="12.75"/>
  <cols>
    <col min="1" max="1" width="6.75390625" style="0" customWidth="1"/>
    <col min="2" max="2" width="53.75390625" style="0" customWidth="1"/>
    <col min="3" max="3" width="15.875" style="0" customWidth="1"/>
    <col min="4" max="4" width="15.375" style="0" customWidth="1"/>
    <col min="5" max="5" width="15.75390625" style="0" customWidth="1"/>
    <col min="6" max="6" width="13.75390625" style="0" customWidth="1"/>
    <col min="7" max="7" width="14.625" style="0" customWidth="1"/>
    <col min="11" max="11" width="13.25390625" style="0" customWidth="1"/>
  </cols>
  <sheetData>
    <row r="1" ht="30" customHeight="1"/>
    <row r="2" spans="1:7" ht="24.75" customHeight="1">
      <c r="A2" s="2"/>
      <c r="B2" s="44" t="s">
        <v>50</v>
      </c>
      <c r="C2" s="45"/>
      <c r="D2" s="45"/>
      <c r="E2" s="45"/>
      <c r="F2" s="45"/>
      <c r="G2" s="45"/>
    </row>
    <row r="3" spans="1:7" ht="27" customHeight="1">
      <c r="A3" s="1"/>
      <c r="B3" s="44" t="s">
        <v>53</v>
      </c>
      <c r="C3" s="45"/>
      <c r="D3" s="45"/>
      <c r="E3" s="45"/>
      <c r="F3" s="45"/>
      <c r="G3" s="45"/>
    </row>
    <row r="4" spans="1:7" ht="17.25" customHeight="1" thickBot="1">
      <c r="A4" s="3"/>
      <c r="B4" s="3"/>
      <c r="C4" s="3"/>
      <c r="D4" s="3"/>
      <c r="E4" s="3"/>
      <c r="F4" s="3"/>
      <c r="G4" s="15" t="s">
        <v>10</v>
      </c>
    </row>
    <row r="5" spans="1:7" ht="105" customHeight="1" thickBot="1">
      <c r="A5" s="21" t="s">
        <v>13</v>
      </c>
      <c r="B5" s="22" t="s">
        <v>14</v>
      </c>
      <c r="C5" s="23" t="s">
        <v>42</v>
      </c>
      <c r="D5" s="23" t="s">
        <v>54</v>
      </c>
      <c r="E5" s="23" t="s">
        <v>55</v>
      </c>
      <c r="F5" s="23" t="s">
        <v>18</v>
      </c>
      <c r="G5" s="24" t="s">
        <v>28</v>
      </c>
    </row>
    <row r="6" spans="1:7" ht="14.25" customHeight="1">
      <c r="A6" s="4">
        <v>1</v>
      </c>
      <c r="B6" s="5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</row>
    <row r="7" spans="1:7" ht="28.5" customHeight="1">
      <c r="A7" s="9">
        <v>110100</v>
      </c>
      <c r="B7" s="41" t="s">
        <v>20</v>
      </c>
      <c r="C7" s="19">
        <v>145847.3</v>
      </c>
      <c r="D7" s="19">
        <v>56161.8</v>
      </c>
      <c r="E7" s="19">
        <v>56535.8</v>
      </c>
      <c r="F7" s="20">
        <f aca="true" t="shared" si="0" ref="F7:F29">E7-D7</f>
        <v>374</v>
      </c>
      <c r="G7" s="20">
        <f>(E7/D7)*100</f>
        <v>100.66593307194569</v>
      </c>
    </row>
    <row r="8" spans="1:7" ht="40.5" customHeight="1">
      <c r="A8" s="9">
        <v>110200</v>
      </c>
      <c r="B8" s="41" t="s">
        <v>4</v>
      </c>
      <c r="C8" s="19">
        <v>52.7</v>
      </c>
      <c r="D8" s="19">
        <v>2.2</v>
      </c>
      <c r="E8" s="19">
        <v>2.2</v>
      </c>
      <c r="F8" s="20">
        <f t="shared" si="0"/>
        <v>0</v>
      </c>
      <c r="G8" s="20">
        <f>(E8/D8)*100</f>
        <v>100</v>
      </c>
    </row>
    <row r="9" spans="1:7" ht="75" customHeight="1">
      <c r="A9" s="9">
        <v>130101</v>
      </c>
      <c r="B9" s="41" t="s">
        <v>43</v>
      </c>
      <c r="C9" s="19">
        <v>7901.6</v>
      </c>
      <c r="D9" s="19">
        <v>1599.4</v>
      </c>
      <c r="E9" s="19">
        <v>1599.5</v>
      </c>
      <c r="F9" s="20">
        <f t="shared" si="0"/>
        <v>0.09999999999990905</v>
      </c>
      <c r="G9" s="20">
        <f aca="true" t="shared" si="1" ref="G9:G16">(E9/D9)*100</f>
        <v>100.00625234462923</v>
      </c>
    </row>
    <row r="10" spans="1:7" ht="102" customHeight="1">
      <c r="A10" s="9">
        <v>130102</v>
      </c>
      <c r="B10" s="41" t="s">
        <v>44</v>
      </c>
      <c r="C10" s="19">
        <v>9585.2</v>
      </c>
      <c r="D10" s="19">
        <v>3443.5</v>
      </c>
      <c r="E10" s="19">
        <v>3443.5</v>
      </c>
      <c r="F10" s="20">
        <f t="shared" si="0"/>
        <v>0</v>
      </c>
      <c r="G10" s="20">
        <f t="shared" si="1"/>
        <v>100</v>
      </c>
    </row>
    <row r="11" spans="1:7" ht="54" customHeight="1">
      <c r="A11" s="9">
        <v>130301</v>
      </c>
      <c r="B11" s="42" t="s">
        <v>39</v>
      </c>
      <c r="C11" s="19">
        <v>472.9</v>
      </c>
      <c r="D11" s="19">
        <v>288.9</v>
      </c>
      <c r="E11" s="19">
        <v>288.9</v>
      </c>
      <c r="F11" s="20">
        <f t="shared" si="0"/>
        <v>0</v>
      </c>
      <c r="G11" s="20">
        <f t="shared" si="1"/>
        <v>100</v>
      </c>
    </row>
    <row r="12" spans="1:7" ht="23.25" customHeight="1">
      <c r="A12" s="9">
        <v>140400</v>
      </c>
      <c r="B12" s="41" t="s">
        <v>29</v>
      </c>
      <c r="C12" s="19">
        <v>9148.8</v>
      </c>
      <c r="D12" s="19">
        <v>3868</v>
      </c>
      <c r="E12" s="19">
        <v>3986.5</v>
      </c>
      <c r="F12" s="20">
        <f t="shared" si="0"/>
        <v>118.5</v>
      </c>
      <c r="G12" s="20">
        <f t="shared" si="1"/>
        <v>103.0635987590486</v>
      </c>
    </row>
    <row r="13" spans="1:7" ht="21.75" customHeight="1">
      <c r="A13" s="9">
        <v>180100</v>
      </c>
      <c r="B13" s="41" t="s">
        <v>3</v>
      </c>
      <c r="C13" s="19">
        <v>27735.3</v>
      </c>
      <c r="D13" s="19">
        <v>10036.7</v>
      </c>
      <c r="E13" s="19">
        <v>10145.9</v>
      </c>
      <c r="F13" s="20">
        <f t="shared" si="0"/>
        <v>109.19999999999891</v>
      </c>
      <c r="G13" s="20">
        <f t="shared" si="1"/>
        <v>101.08800701425767</v>
      </c>
    </row>
    <row r="14" spans="1:7" ht="18" customHeight="1">
      <c r="A14" s="9">
        <v>180100</v>
      </c>
      <c r="B14" s="41" t="s">
        <v>30</v>
      </c>
      <c r="C14" s="19">
        <v>8186.2</v>
      </c>
      <c r="D14" s="19">
        <v>2810.4</v>
      </c>
      <c r="E14" s="19">
        <v>2887.8</v>
      </c>
      <c r="F14" s="20">
        <f t="shared" si="0"/>
        <v>77.40000000000009</v>
      </c>
      <c r="G14" s="20">
        <f t="shared" si="1"/>
        <v>102.7540563620837</v>
      </c>
    </row>
    <row r="15" spans="1:7" ht="18.75" customHeight="1">
      <c r="A15" s="9">
        <v>180111</v>
      </c>
      <c r="B15" s="41" t="s">
        <v>47</v>
      </c>
      <c r="C15" s="19"/>
      <c r="D15" s="19"/>
      <c r="E15" s="19">
        <v>50</v>
      </c>
      <c r="F15" s="20">
        <f t="shared" si="0"/>
        <v>50</v>
      </c>
      <c r="G15" s="20"/>
    </row>
    <row r="16" spans="1:7" ht="20.25" customHeight="1">
      <c r="A16" s="9">
        <v>180300</v>
      </c>
      <c r="B16" s="41" t="s">
        <v>26</v>
      </c>
      <c r="C16" s="19">
        <v>20</v>
      </c>
      <c r="D16" s="19">
        <v>20</v>
      </c>
      <c r="E16" s="19">
        <v>23.8</v>
      </c>
      <c r="F16" s="20">
        <f t="shared" si="0"/>
        <v>3.8000000000000007</v>
      </c>
      <c r="G16" s="20">
        <f t="shared" si="1"/>
        <v>119</v>
      </c>
    </row>
    <row r="17" spans="1:7" ht="24.75" customHeight="1">
      <c r="A17" s="9">
        <v>180500</v>
      </c>
      <c r="B17" s="41" t="s">
        <v>1</v>
      </c>
      <c r="C17" s="19">
        <v>26808</v>
      </c>
      <c r="D17" s="19">
        <v>14144.1</v>
      </c>
      <c r="E17" s="19">
        <v>14186.7</v>
      </c>
      <c r="F17" s="20">
        <f t="shared" si="0"/>
        <v>42.600000000000364</v>
      </c>
      <c r="G17" s="20">
        <f>(E17/D17)*100</f>
        <v>100.30118565338198</v>
      </c>
    </row>
    <row r="18" spans="1:7" ht="39" customHeight="1">
      <c r="A18" s="9">
        <v>210103</v>
      </c>
      <c r="B18" s="41" t="s">
        <v>45</v>
      </c>
      <c r="C18" s="19"/>
      <c r="D18" s="19"/>
      <c r="E18" s="19">
        <v>0.7</v>
      </c>
      <c r="F18" s="20">
        <f t="shared" si="0"/>
        <v>0.7</v>
      </c>
      <c r="G18" s="20"/>
    </row>
    <row r="19" spans="1:7" ht="39" customHeight="1">
      <c r="A19" s="9">
        <v>210811</v>
      </c>
      <c r="B19" s="41" t="s">
        <v>17</v>
      </c>
      <c r="C19" s="19">
        <v>25</v>
      </c>
      <c r="D19" s="19">
        <v>25</v>
      </c>
      <c r="E19" s="19">
        <v>55.8</v>
      </c>
      <c r="F19" s="20">
        <f t="shared" si="0"/>
        <v>30.799999999999997</v>
      </c>
      <c r="G19" s="20">
        <f>(E19/D19)*100</f>
        <v>223.2</v>
      </c>
    </row>
    <row r="20" spans="1:7" ht="55.5" customHeight="1">
      <c r="A20" s="9">
        <v>210815</v>
      </c>
      <c r="B20" s="41" t="s">
        <v>34</v>
      </c>
      <c r="C20" s="19">
        <v>125.3</v>
      </c>
      <c r="D20" s="19">
        <v>47.1</v>
      </c>
      <c r="E20" s="19">
        <v>47.2</v>
      </c>
      <c r="F20" s="20">
        <f t="shared" si="0"/>
        <v>0.10000000000000142</v>
      </c>
      <c r="G20" s="20">
        <f>(E20/D20)*100</f>
        <v>100.21231422505308</v>
      </c>
    </row>
    <row r="21" spans="1:7" ht="39.75" customHeight="1">
      <c r="A21" s="9">
        <v>220103</v>
      </c>
      <c r="B21" s="41" t="s">
        <v>33</v>
      </c>
      <c r="C21" s="19">
        <v>100</v>
      </c>
      <c r="D21" s="19">
        <v>88.5</v>
      </c>
      <c r="E21" s="19">
        <v>88.5</v>
      </c>
      <c r="F21" s="20">
        <f t="shared" si="0"/>
        <v>0</v>
      </c>
      <c r="G21" s="20">
        <f aca="true" t="shared" si="2" ref="G21:G28">(E21/D21)*100</f>
        <v>100</v>
      </c>
    </row>
    <row r="22" spans="1:7" ht="36.75" customHeight="1">
      <c r="A22" s="9">
        <v>220125</v>
      </c>
      <c r="B22" s="41" t="s">
        <v>31</v>
      </c>
      <c r="C22" s="19">
        <v>742.7</v>
      </c>
      <c r="D22" s="19">
        <v>308.1</v>
      </c>
      <c r="E22" s="19">
        <v>321.5</v>
      </c>
      <c r="F22" s="20">
        <f t="shared" si="0"/>
        <v>13.399999999999977</v>
      </c>
      <c r="G22" s="20">
        <f t="shared" si="2"/>
        <v>104.34923726062965</v>
      </c>
    </row>
    <row r="23" spans="1:7" ht="36.75" customHeight="1">
      <c r="A23" s="9">
        <v>220126</v>
      </c>
      <c r="B23" s="41" t="s">
        <v>35</v>
      </c>
      <c r="C23" s="19">
        <v>511.3</v>
      </c>
      <c r="D23" s="19">
        <v>157.9</v>
      </c>
      <c r="E23" s="19">
        <v>158.3</v>
      </c>
      <c r="F23" s="20">
        <f t="shared" si="0"/>
        <v>0.4000000000000057</v>
      </c>
      <c r="G23" s="20">
        <f t="shared" si="2"/>
        <v>100.25332488917036</v>
      </c>
    </row>
    <row r="24" spans="1:7" ht="27" customHeight="1">
      <c r="A24" s="9">
        <v>220800</v>
      </c>
      <c r="B24" s="41" t="s">
        <v>51</v>
      </c>
      <c r="C24" s="19">
        <v>1034</v>
      </c>
      <c r="D24" s="19">
        <v>476.1</v>
      </c>
      <c r="E24" s="19">
        <v>490.7</v>
      </c>
      <c r="F24" s="20">
        <f t="shared" si="0"/>
        <v>14.599999999999966</v>
      </c>
      <c r="G24" s="20">
        <f t="shared" si="2"/>
        <v>103.06658265070364</v>
      </c>
    </row>
    <row r="25" spans="1:7" ht="21" customHeight="1">
      <c r="A25" s="9">
        <v>220900</v>
      </c>
      <c r="B25" s="41" t="s">
        <v>0</v>
      </c>
      <c r="C25" s="19">
        <v>180</v>
      </c>
      <c r="D25" s="19">
        <v>63.5</v>
      </c>
      <c r="E25" s="19">
        <v>63.8</v>
      </c>
      <c r="F25" s="20">
        <f t="shared" si="0"/>
        <v>0.29999999999999716</v>
      </c>
      <c r="G25" s="20">
        <f t="shared" si="2"/>
        <v>100.47244094488188</v>
      </c>
    </row>
    <row r="26" spans="1:7" ht="24" customHeight="1">
      <c r="A26" s="9">
        <v>221300</v>
      </c>
      <c r="B26" s="41" t="s">
        <v>46</v>
      </c>
      <c r="C26" s="19"/>
      <c r="D26" s="19"/>
      <c r="E26" s="19">
        <v>6.8</v>
      </c>
      <c r="F26" s="20">
        <f t="shared" si="0"/>
        <v>6.8</v>
      </c>
      <c r="G26" s="20"/>
    </row>
    <row r="27" spans="1:7" ht="114" customHeight="1">
      <c r="A27" s="9">
        <v>240622</v>
      </c>
      <c r="B27" s="41" t="s">
        <v>48</v>
      </c>
      <c r="C27" s="19"/>
      <c r="D27" s="19"/>
      <c r="E27" s="19">
        <v>2.8</v>
      </c>
      <c r="F27" s="20">
        <f t="shared" si="0"/>
        <v>2.8</v>
      </c>
      <c r="G27" s="20"/>
    </row>
    <row r="28" spans="1:7" ht="27" customHeight="1">
      <c r="A28" s="9">
        <v>240603</v>
      </c>
      <c r="B28" s="41" t="s">
        <v>5</v>
      </c>
      <c r="C28" s="19">
        <v>305</v>
      </c>
      <c r="D28" s="19">
        <v>250</v>
      </c>
      <c r="E28" s="19">
        <v>252.9</v>
      </c>
      <c r="F28" s="20">
        <f t="shared" si="0"/>
        <v>2.9000000000000057</v>
      </c>
      <c r="G28" s="20">
        <f t="shared" si="2"/>
        <v>101.16000000000001</v>
      </c>
    </row>
    <row r="29" spans="1:7" ht="36" customHeight="1">
      <c r="A29" s="9">
        <v>310102</v>
      </c>
      <c r="B29" s="41" t="s">
        <v>19</v>
      </c>
      <c r="C29" s="19"/>
      <c r="D29" s="19"/>
      <c r="E29" s="19">
        <v>1</v>
      </c>
      <c r="F29" s="20">
        <f t="shared" si="0"/>
        <v>1</v>
      </c>
      <c r="G29" s="20"/>
    </row>
    <row r="30" spans="1:7" ht="25.5" customHeight="1">
      <c r="A30" s="10"/>
      <c r="B30" s="18" t="s">
        <v>2</v>
      </c>
      <c r="C30" s="25">
        <f>SUM(C7:C29)</f>
        <v>238781.3</v>
      </c>
      <c r="D30" s="25">
        <f>SUM(D7:D29)</f>
        <v>93791.20000000001</v>
      </c>
      <c r="E30" s="25">
        <f>SUM(E7:E29)</f>
        <v>94640.59999999999</v>
      </c>
      <c r="F30" s="26">
        <f>E30-D30</f>
        <v>849.3999999999796</v>
      </c>
      <c r="G30" s="26">
        <f>(E30/D30)*100</f>
        <v>100.90562867305246</v>
      </c>
    </row>
    <row r="31" spans="1:7" ht="83.25" customHeight="1">
      <c r="A31" s="9">
        <v>410402</v>
      </c>
      <c r="B31" s="42" t="s">
        <v>52</v>
      </c>
      <c r="C31" s="19">
        <v>2721.3</v>
      </c>
      <c r="D31" s="19">
        <v>1134</v>
      </c>
      <c r="E31" s="20">
        <v>1134</v>
      </c>
      <c r="F31" s="20">
        <f>E31-D31</f>
        <v>0</v>
      </c>
      <c r="G31" s="20">
        <f>(E31/D31)*100</f>
        <v>100</v>
      </c>
    </row>
    <row r="32" spans="1:7" ht="29.25" customHeight="1">
      <c r="A32" s="11"/>
      <c r="B32" s="27" t="s">
        <v>9</v>
      </c>
      <c r="C32" s="28">
        <f>C31</f>
        <v>2721.3</v>
      </c>
      <c r="D32" s="28">
        <f>D31</f>
        <v>1134</v>
      </c>
      <c r="E32" s="28">
        <f>E31</f>
        <v>1134</v>
      </c>
      <c r="F32" s="29"/>
      <c r="G32" s="29">
        <f>(E32/D32)*100</f>
        <v>100</v>
      </c>
    </row>
    <row r="33" spans="1:7" ht="30" customHeight="1">
      <c r="A33" s="9">
        <v>410339</v>
      </c>
      <c r="B33" s="41" t="s">
        <v>36</v>
      </c>
      <c r="C33" s="19">
        <v>116385.5</v>
      </c>
      <c r="D33" s="19">
        <v>45059.6</v>
      </c>
      <c r="E33" s="19">
        <v>45059.6</v>
      </c>
      <c r="F33" s="20">
        <f>E33-D33</f>
        <v>0</v>
      </c>
      <c r="G33" s="20">
        <f>(E33/D33)*100</f>
        <v>100</v>
      </c>
    </row>
    <row r="34" spans="1:7" ht="78.75" customHeight="1">
      <c r="A34" s="9">
        <v>410345</v>
      </c>
      <c r="B34" s="41" t="s">
        <v>56</v>
      </c>
      <c r="C34" s="19"/>
      <c r="D34" s="19"/>
      <c r="E34" s="19">
        <v>1058</v>
      </c>
      <c r="F34" s="20"/>
      <c r="G34" s="20"/>
    </row>
    <row r="35" spans="1:7" ht="64.5" customHeight="1">
      <c r="A35" s="9">
        <v>410510</v>
      </c>
      <c r="B35" s="42" t="s">
        <v>40</v>
      </c>
      <c r="C35" s="19">
        <v>2998</v>
      </c>
      <c r="D35" s="19">
        <v>1160.2</v>
      </c>
      <c r="E35" s="20">
        <v>1160.2</v>
      </c>
      <c r="F35" s="20"/>
      <c r="G35" s="20">
        <f aca="true" t="shared" si="3" ref="G35:G40">(E35/D35)*100</f>
        <v>100</v>
      </c>
    </row>
    <row r="36" spans="1:7" ht="45" customHeight="1">
      <c r="A36" s="9">
        <v>410512</v>
      </c>
      <c r="B36" s="43" t="s">
        <v>38</v>
      </c>
      <c r="C36" s="19">
        <v>1066.8</v>
      </c>
      <c r="D36" s="19">
        <v>295</v>
      </c>
      <c r="E36" s="20">
        <v>295</v>
      </c>
      <c r="F36" s="20">
        <f>E36-D36</f>
        <v>0</v>
      </c>
      <c r="G36" s="20">
        <f t="shared" si="3"/>
        <v>100</v>
      </c>
    </row>
    <row r="37" spans="1:7" ht="25.5" customHeight="1">
      <c r="A37" s="9">
        <v>410539</v>
      </c>
      <c r="B37" s="43" t="s">
        <v>37</v>
      </c>
      <c r="C37" s="19">
        <v>1230</v>
      </c>
      <c r="D37" s="19">
        <v>536.2</v>
      </c>
      <c r="E37" s="20">
        <v>536.2</v>
      </c>
      <c r="F37" s="20">
        <f>E37-D37</f>
        <v>0</v>
      </c>
      <c r="G37" s="20">
        <f t="shared" si="3"/>
        <v>100</v>
      </c>
    </row>
    <row r="38" spans="1:7" ht="85.5" customHeight="1">
      <c r="A38" s="9">
        <v>410550</v>
      </c>
      <c r="B38" s="42" t="s">
        <v>49</v>
      </c>
      <c r="C38" s="19">
        <v>721</v>
      </c>
      <c r="D38" s="19">
        <v>601</v>
      </c>
      <c r="E38" s="20">
        <v>601</v>
      </c>
      <c r="F38" s="20"/>
      <c r="G38" s="20">
        <f t="shared" si="3"/>
        <v>100</v>
      </c>
    </row>
    <row r="39" spans="1:7" ht="29.25" customHeight="1">
      <c r="A39" s="12"/>
      <c r="B39" s="27" t="s">
        <v>12</v>
      </c>
      <c r="C39" s="28">
        <f>SUM(C33:C38)</f>
        <v>122401.3</v>
      </c>
      <c r="D39" s="28">
        <f>SUM(D33:D38)</f>
        <v>47651.99999999999</v>
      </c>
      <c r="E39" s="28">
        <f>SUM(E33:E38)</f>
        <v>48709.99999999999</v>
      </c>
      <c r="F39" s="29">
        <f>E39-D39</f>
        <v>1058</v>
      </c>
      <c r="G39" s="29">
        <f t="shared" si="3"/>
        <v>102.2202635776043</v>
      </c>
    </row>
    <row r="40" spans="1:7" ht="28.5" customHeight="1">
      <c r="A40" s="13"/>
      <c r="B40" s="30" t="s">
        <v>15</v>
      </c>
      <c r="C40" s="32">
        <f>C30+C39+C32</f>
        <v>363903.89999999997</v>
      </c>
      <c r="D40" s="32">
        <f>D30+D39+D32</f>
        <v>142577.2</v>
      </c>
      <c r="E40" s="32">
        <f>E30+E39+E32</f>
        <v>144484.59999999998</v>
      </c>
      <c r="F40" s="33">
        <f>E40-D40</f>
        <v>1907.399999999965</v>
      </c>
      <c r="G40" s="33">
        <f t="shared" si="3"/>
        <v>101.33780155592898</v>
      </c>
    </row>
    <row r="41" spans="1:7" ht="18" customHeight="1">
      <c r="A41" s="7"/>
      <c r="B41" s="16" t="s">
        <v>7</v>
      </c>
      <c r="C41" s="34"/>
      <c r="D41" s="35"/>
      <c r="E41" s="36"/>
      <c r="F41" s="36"/>
      <c r="G41" s="36"/>
    </row>
    <row r="42" spans="1:7" ht="21" customHeight="1">
      <c r="A42" s="8"/>
      <c r="B42" s="16" t="s">
        <v>6</v>
      </c>
      <c r="C42" s="31"/>
      <c r="D42" s="31"/>
      <c r="E42" s="20"/>
      <c r="F42" s="20">
        <f>E42-D42</f>
        <v>0</v>
      </c>
      <c r="G42" s="20"/>
    </row>
    <row r="43" spans="1:7" ht="40.5" customHeight="1">
      <c r="A43" s="8">
        <v>310300</v>
      </c>
      <c r="B43" s="41" t="s">
        <v>27</v>
      </c>
      <c r="C43" s="19">
        <v>350</v>
      </c>
      <c r="D43" s="19">
        <v>350</v>
      </c>
      <c r="E43" s="20"/>
      <c r="F43" s="20">
        <f>E43-D43</f>
        <v>-350</v>
      </c>
      <c r="G43" s="20"/>
    </row>
    <row r="44" spans="1:7" ht="33" customHeight="1" hidden="1">
      <c r="A44" s="9">
        <v>430100</v>
      </c>
      <c r="B44" s="41" t="s">
        <v>16</v>
      </c>
      <c r="C44" s="19"/>
      <c r="D44" s="19"/>
      <c r="E44" s="20"/>
      <c r="F44" s="20">
        <f>E44-D44</f>
        <v>0</v>
      </c>
      <c r="G44" s="20"/>
    </row>
    <row r="45" spans="1:7" ht="51.75" customHeight="1">
      <c r="A45" s="9">
        <v>330100</v>
      </c>
      <c r="B45" s="41" t="s">
        <v>24</v>
      </c>
      <c r="C45" s="19">
        <v>400</v>
      </c>
      <c r="D45" s="19">
        <v>400</v>
      </c>
      <c r="E45" s="19">
        <v>243.1</v>
      </c>
      <c r="F45" s="20">
        <f>E45-D45</f>
        <v>-156.9</v>
      </c>
      <c r="G45" s="20">
        <f>(E45/D45)*100</f>
        <v>60.775</v>
      </c>
    </row>
    <row r="46" spans="1:7" ht="24.75" customHeight="1">
      <c r="A46" s="9">
        <v>410539</v>
      </c>
      <c r="B46" s="41" t="s">
        <v>32</v>
      </c>
      <c r="C46" s="19">
        <v>2540</v>
      </c>
      <c r="D46" s="19">
        <v>2540</v>
      </c>
      <c r="E46" s="37">
        <v>2540</v>
      </c>
      <c r="F46" s="20">
        <f>E46-D46</f>
        <v>0</v>
      </c>
      <c r="G46" s="20">
        <f>(E46/D46)*100</f>
        <v>100</v>
      </c>
    </row>
    <row r="47" spans="1:7" ht="29.25" customHeight="1">
      <c r="A47" s="10"/>
      <c r="B47" s="18" t="s">
        <v>25</v>
      </c>
      <c r="C47" s="25">
        <f>SUM(C43:C46)</f>
        <v>3290</v>
      </c>
      <c r="D47" s="25">
        <f>SUM(D43:D46)</f>
        <v>3290</v>
      </c>
      <c r="E47" s="25">
        <f>SUM(E43:E46)</f>
        <v>2783.1</v>
      </c>
      <c r="F47" s="26">
        <f aca="true" t="shared" si="4" ref="F47:F53">E47-D47</f>
        <v>-506.9000000000001</v>
      </c>
      <c r="G47" s="26">
        <f>(E47/D47)*100</f>
        <v>84.59270516717325</v>
      </c>
    </row>
    <row r="48" spans="1:7" ht="39.75" customHeight="1">
      <c r="A48" s="9">
        <v>250000</v>
      </c>
      <c r="B48" s="41" t="s">
        <v>8</v>
      </c>
      <c r="C48" s="19">
        <v>3046.5</v>
      </c>
      <c r="D48" s="19">
        <v>1269.4</v>
      </c>
      <c r="E48" s="38">
        <v>1047.4</v>
      </c>
      <c r="F48" s="20">
        <f t="shared" si="4"/>
        <v>-222</v>
      </c>
      <c r="G48" s="20">
        <f>(E48/D48)*100</f>
        <v>82.51142271939499</v>
      </c>
    </row>
    <row r="49" spans="1:7" ht="25.5" customHeight="1">
      <c r="A49" s="9">
        <v>190100</v>
      </c>
      <c r="B49" s="41" t="s">
        <v>21</v>
      </c>
      <c r="C49" s="19">
        <v>200</v>
      </c>
      <c r="D49" s="19">
        <v>98.8</v>
      </c>
      <c r="E49" s="20">
        <v>139</v>
      </c>
      <c r="F49" s="20">
        <f t="shared" si="4"/>
        <v>40.2</v>
      </c>
      <c r="G49" s="20">
        <f>(E49/D49)*100</f>
        <v>140.68825910931176</v>
      </c>
    </row>
    <row r="50" spans="1:7" ht="35.25" customHeight="1" hidden="1">
      <c r="A50" s="9">
        <v>190500</v>
      </c>
      <c r="B50" s="41" t="s">
        <v>22</v>
      </c>
      <c r="C50" s="19"/>
      <c r="D50" s="19"/>
      <c r="E50" s="20"/>
      <c r="F50" s="20">
        <f t="shared" si="4"/>
        <v>0</v>
      </c>
      <c r="G50" s="20"/>
    </row>
    <row r="51" spans="1:7" ht="61.5" customHeight="1">
      <c r="A51" s="9">
        <v>240621</v>
      </c>
      <c r="B51" s="41" t="s">
        <v>41</v>
      </c>
      <c r="C51" s="19"/>
      <c r="D51" s="19"/>
      <c r="E51" s="20">
        <v>0.5</v>
      </c>
      <c r="F51" s="20">
        <f t="shared" si="4"/>
        <v>0.5</v>
      </c>
      <c r="G51" s="20"/>
    </row>
    <row r="52" spans="1:7" ht="23.25" customHeight="1">
      <c r="A52" s="10"/>
      <c r="B52" s="18" t="s">
        <v>2</v>
      </c>
      <c r="C52" s="25">
        <f>SUM(C48:C50)</f>
        <v>3246.5</v>
      </c>
      <c r="D52" s="25">
        <f>SUM(D48:D50)</f>
        <v>1368.2</v>
      </c>
      <c r="E52" s="25">
        <f>SUM(E48:E51)</f>
        <v>1186.9</v>
      </c>
      <c r="F52" s="26">
        <f t="shared" si="4"/>
        <v>-181.29999999999995</v>
      </c>
      <c r="G52" s="26">
        <f>(E52/D52)*100</f>
        <v>86.74901330214881</v>
      </c>
    </row>
    <row r="53" spans="1:7" ht="30" customHeight="1">
      <c r="A53" s="13"/>
      <c r="B53" s="30" t="s">
        <v>11</v>
      </c>
      <c r="C53" s="32">
        <f>C47+C52</f>
        <v>6536.5</v>
      </c>
      <c r="D53" s="32">
        <f>D47+D52</f>
        <v>4658.2</v>
      </c>
      <c r="E53" s="32">
        <f>E47+E52</f>
        <v>3970</v>
      </c>
      <c r="F53" s="33">
        <f t="shared" si="4"/>
        <v>-688.1999999999998</v>
      </c>
      <c r="G53" s="33">
        <f>(E53/D53)*100</f>
        <v>85.22605298183848</v>
      </c>
    </row>
    <row r="54" spans="1:7" ht="25.5" customHeight="1">
      <c r="A54" s="14"/>
      <c r="B54" s="17" t="s">
        <v>23</v>
      </c>
      <c r="C54" s="39">
        <f>C53+C40</f>
        <v>370440.39999999997</v>
      </c>
      <c r="D54" s="39">
        <f>D53+D40</f>
        <v>147235.40000000002</v>
      </c>
      <c r="E54" s="39">
        <f>E53+E40</f>
        <v>148454.59999999998</v>
      </c>
      <c r="F54" s="39">
        <f>F53+F40</f>
        <v>1219.1999999999653</v>
      </c>
      <c r="G54" s="40">
        <f>(E54/D54)*100</f>
        <v>100.82806172971985</v>
      </c>
    </row>
  </sheetData>
  <sheetProtection/>
  <mergeCells count="2">
    <mergeCell ref="B2:G2"/>
    <mergeCell ref="B3:G3"/>
  </mergeCells>
  <printOptions/>
  <pageMargins left="0.6299212598425197" right="0.1968503937007874" top="0.4724409448818898" bottom="0.4330708661417323" header="0" footer="0"/>
  <pageSetup horizontalDpi="600" verticalDpi="600" orientation="portrait" paperSize="9" scale="70" r:id="rId1"/>
  <rowBreaks count="1" manualBreakCount="1">
    <brk id="2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Яловицкая</dc:creator>
  <cp:keywords/>
  <dc:description/>
  <cp:lastModifiedBy>User</cp:lastModifiedBy>
  <cp:lastPrinted>2021-03-19T07:42:42Z</cp:lastPrinted>
  <dcterms:created xsi:type="dcterms:W3CDTF">2001-01-03T14:12:15Z</dcterms:created>
  <dcterms:modified xsi:type="dcterms:W3CDTF">2021-06-02T11:45:20Z</dcterms:modified>
  <cp:category/>
  <cp:version/>
  <cp:contentType/>
  <cp:contentStatus/>
</cp:coreProperties>
</file>